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8" i="1" l="1"/>
  <c r="C67" i="1" l="1"/>
  <c r="B67" i="1"/>
  <c r="C56" i="1"/>
  <c r="B56" i="1"/>
  <c r="C55" i="1"/>
  <c r="B55" i="1"/>
  <c r="B53" i="1" l="1"/>
  <c r="C53" i="1"/>
  <c r="C93" i="1"/>
  <c r="C11" i="1" s="1"/>
  <c r="B93" i="1"/>
  <c r="B11" i="1" s="1"/>
  <c r="C92" i="1"/>
  <c r="B92" i="1"/>
  <c r="C91" i="1"/>
  <c r="B91" i="1"/>
  <c r="B89" i="1" s="1"/>
  <c r="C89" i="1" l="1"/>
  <c r="C131" i="1"/>
  <c r="B131" i="1"/>
  <c r="C74" i="1" l="1"/>
  <c r="C72" i="1" s="1"/>
  <c r="B74" i="1"/>
  <c r="B72" i="1" s="1"/>
  <c r="C129" i="1"/>
  <c r="B129" i="1"/>
  <c r="C17" i="1" l="1"/>
  <c r="C10" i="1" s="1"/>
  <c r="C9" i="1"/>
  <c r="C15" i="1"/>
  <c r="B17" i="1"/>
  <c r="B10" i="1" s="1"/>
  <c r="B16" i="1"/>
  <c r="B9" i="1" s="1"/>
  <c r="B6" i="1" s="1"/>
  <c r="B15" i="1"/>
  <c r="C6" i="1" l="1"/>
  <c r="C13" i="1"/>
  <c r="B13" i="1"/>
</calcChain>
</file>

<file path=xl/sharedStrings.xml><?xml version="1.0" encoding="utf-8"?>
<sst xmlns="http://schemas.openxmlformats.org/spreadsheetml/2006/main" count="203" uniqueCount="105">
  <si>
    <t>в том числе за счет средств:</t>
  </si>
  <si>
    <t>Таблица № 2</t>
  </si>
  <si>
    <t>Пояснение о выполненных программных мероприятиях в отчетном году</t>
  </si>
  <si>
    <t>областного бюджета</t>
  </si>
  <si>
    <t>федерального бюджета</t>
  </si>
  <si>
    <t xml:space="preserve"> 2014 год  (тыс. руб.)</t>
  </si>
  <si>
    <t>Предоставление субсидии уполномоченной организации в сфере создания и развития инфраструктуры индустриальных парков и технопарков на возмещение затрат в связи с производством (реализацией) товаров, выполнением работ и оказанием услуг в соответствии с законодательством Российской Федерации и Калужской области - всего</t>
  </si>
  <si>
    <t>Взнос в уставный капитал ОАО «Корпорация развития                       Калужской области - всего</t>
  </si>
  <si>
    <t>Субсидия на выполнение государственного задания (в том числе выполнения работ по информационно-консультативной поддержке субъектов инвестиционной деятельности, осуществлению маркетинговых исследований, производству и распространению массовой информации, организации и обеспечению участия области в публичных событиях межрегионального, федерального и международного уровня) - всего</t>
  </si>
  <si>
    <t>Предоставление субсидии инвесторам в целях финансового обеспечения (возмещения) затрат в связи с выполнением работ в рамках реализации инвестиционного проекта - всего</t>
  </si>
  <si>
    <t>Субсидия на иные цели - всего</t>
  </si>
  <si>
    <t>государственных внебюджетных фондов Российской Федерации</t>
  </si>
  <si>
    <t>предусмотрено</t>
  </si>
  <si>
    <t xml:space="preserve">кассовое исполнение </t>
  </si>
  <si>
    <t>Бюджетные инвестиции в объект капитального строительства «Строительство системы водоснабжения индустриального парка «Сосенский в г. Сосенский, Козельского района, Калужской области - всего</t>
  </si>
  <si>
    <t>собственные средства организаций</t>
  </si>
  <si>
    <t>в том числе по подпрограммам:</t>
  </si>
  <si>
    <t>Взнос в уставный капитал ОАО «Особая экономическая зона промышленно-производственного типа «Людиново" - всего</t>
  </si>
  <si>
    <t>Бюджетные инвестиции в объект капитального строительства «Строительство системы водоотведения индустриального парка «Сосенский в г. Сосенский, Козельского района, Калужской области - всего</t>
  </si>
  <si>
    <t xml:space="preserve"> </t>
  </si>
  <si>
    <t xml:space="preserve">Общий объем  финансирования  государственной программы </t>
  </si>
  <si>
    <t>Модернизация аппаратной части программно-аппаратного комплекса модуля лицензирования отдельных видов деятельности, декларирования розничной продажи алкогольной продукции (оборудование)</t>
  </si>
  <si>
    <t>Модернизация аппаратной части программно-аппаратного комплекса автоматизированной информационной системы размещения государственного и муниципального заказа Калужской области «Госзакупки» в рамках развития региональной контрактной системы (оборудование</t>
  </si>
  <si>
    <t xml:space="preserve"> Разработка модуля лицензирования отдельных видов деятельности, декларирования розничной продажи алкогольной продукции</t>
  </si>
  <si>
    <t>Модернизация программной части программно-аппаратного комплекса автоматизированной информационной системы размещения государственного и муниципального заказа Калужской области «Госзакупки» в рамках развития региональной контрактной системы (включая обновление и сопровождение баз данных)</t>
  </si>
  <si>
    <t>Проведение конкурсов на лучшее предприятие потребительского рынка Калужской области</t>
  </si>
  <si>
    <t>Проведение конкурсов на лучшего продавца, повара</t>
  </si>
  <si>
    <t>Лабораторные исследованиям качества и безопасности пищевых продуктов, реализуемых на территории Калужской области (оплата кредиторской задолженности прошлых лет)</t>
  </si>
  <si>
    <t>Организация и проведение смотра-конкурса «Покупаем Калужское», в том числе организация телепередачи «Высший сорт»</t>
  </si>
  <si>
    <t>Финансирование государственного задания бюджетным учреждениям, подведомственными Минконкурентной политики области (в том числе выполнение работ по организации и проведению торгов для муниципальных и иных заказчиков, консультация по проведению товарной экспертизы, осуществление маркетинговых исследований и мониторинг цен товаров, работ, услуг, организация и проведение семинаров по закупкам для государственных и муниципальных нужд)</t>
  </si>
  <si>
    <t>БСУ "Фонд  имущества Калужской области"  проведено 5559 процедур на сумму 5181,9 млн. руб. (увеличение на 0,6%), в том числе для муниципальных и иных заказчиков 4708 закупок на сумму 4950,9 млн. руб. и 851 имущественная процедура на сумму 231 млн. руб.  Доходы от проведения имущественных торгов составляют 71,4 млн. руб. Экономия от проведения закупок для муниципальных и иных заказчиков составила 433,5 млн. руб.
 Осуществлено 3120 маркетинговых исследований и мониторингов цен товаров, работ, услуг. Организованы и проведены 16 курсов повышения квалификации по программе «Управление государственными и муниципальными закупками», на котрых обучено 1513 специалистов и 15 семинаров  по закупкам , в которых приняли участие 833 муниципальных и государственных заказчика</t>
  </si>
  <si>
    <t>Обеспечение экономико-статистической информацией органов исполнительной власти Калужской области для проведения комплексного анализа по показателям социально-экономического развития</t>
  </si>
  <si>
    <t>включая расходы на аппарат управления</t>
  </si>
  <si>
    <t xml:space="preserve">По итогам 2014 года заключено 12 договоров на предоставление субсидий из средств областного  бюджета, из них:
7 договоров с ОАО «Корпорация развития Калужской области»;
5 договоров с ООО «Индустриальный парк «Ворсино».
Средства направлялись указанными организациями на строительство объектов инженерной и транспортной инфраструктуры индустриальных парков. Индустриальный парк «Росва»: осуществлено технологическое присоединение к электрическим сетям площадки ООО «Континентал Калуга», осуществлено строительство сетей ливневой канализации, газопровода, подъездных дорог для резидентов парка.
Индустриальный парк «Ворсино»: в рамках завершающего этапа строительства современного логистического терминала «Фрейт Вилладж Ворсино» построены подъездные железнодорожные пути необщего пользования и осуществлено их примыкание инфраструктуре ОАО «РЖД» на станции Ворсино Московской железной дороги. 
В рамках расширения территории индустриального парка построены сети водоснабжения и производственно-бытовой канализации, подъездные пути и парковки для резидентов парка. 
</t>
  </si>
  <si>
    <t xml:space="preserve"> Государственное автономное учреждение Калужской области «Агентство регионального развития Калужской области»:1. оказало 1200 консультаций по вопросам реализации   инвестиционных проектов;
2. организовало и провело:
– 26-ю выставку коммерческой недвижимости MIPIM 2014; Канны, Франция; 11-14 марта 2014;
– Транспортно-логистический конгресс ЦФО TRANS-CARGO; Калуга; 27-28 марта 2014;
– Семинар на тему "Что такое ГЧП в Российской Федерации"; Калуга; 29 апреля 2014;
– Международный форум по развитию автомобилестроения и производства автокомпонентов в России «АвтоЭволюция 2014»; Калуга; 23-24 октября 2014.
3. Организовало участие представителей Калужской области в 30 выставках, ярмарках, форумах, иных публичных мероприятиях, направленных на реализацию инвестиционных проектов на территории Калужской области.   4. Организовало 7 пресс-туров, издало 11 «Информационных вестников», выпустило 160  пресс-релизов для информационного освещения реализации инвестиционных проектов на территории Калужской области через средства массовой информации. Введен в эксплуатацию специализированный информационный модуль – «Классификатор инвестиционных объектов  Калужской области». Ресурс отображает инвестиционные возможности муниципальных образований Калужской области: подготовленные площадки; объекты промышленного и иного назначения; перечень проектов, предполагаемых к реализации и др. В настоящее время классификатор содержит информацию по 194 площадкам, 20 производственным объектам и 17 проектам. Классификатор размещается по адресу: index.arrko.ru,  представленные сведения постоянно обновляются в режиме онлайн. </t>
  </si>
  <si>
    <t>В 2014 году субсидия на иные цели  была предоставлена государственному автономному учреждению Калужской области «Агентство регионального развития Калужской области» (далее - Агентство)  на приобретение основных средств  - мебели и оргтехники для оборудования рабочих мест и ремонт зданий и помещений, закрепленных за Агентством на праве оперативного управления</t>
  </si>
  <si>
    <t>Заключен гос. контракт на сумму 770,4 тыс. руб.</t>
  </si>
  <si>
    <t>Обеспечение информацией производилось в полном объеме в соответствии с заявками органов власти Калужской области</t>
  </si>
  <si>
    <t>Проведены два семинара для промышленных предприятий по темам: «Планирование, приобретение, внедрение и поддержка эксплуатации информационных систем на промышленных предприятиях. Мировая и российская практика», «Бережливое производство и логистика» (состоящего из двух частей - 1-я часть «Основы бережливого производства: теория и практика», 2-я часть «Бережливая логистика»)</t>
  </si>
  <si>
    <t xml:space="preserve">Подпрограмма 2 «Развитие промышленного сектора экономики Калужской области» </t>
  </si>
  <si>
    <t>Проведение семинаров, презентационных встреч, круглых столов для представителей предприятий Калужской области по актуальным вопросам производства и управления</t>
  </si>
  <si>
    <t xml:space="preserve">Издан ежегодный  «Информационный бюллетень охрана труда» - доклада о состоянии условий и охраны труда в Калужской области </t>
  </si>
  <si>
    <t>Изготовление и размещение листовок-стикиров на тему о проведении месячника безопасности труда в организациях области</t>
  </si>
  <si>
    <t>Финансирование и реализация мероприятий по улучшению условий и охраны труда в организациях Калужской области в соответствии со статьей 226 Трудового кодекса Российской Федерации</t>
  </si>
  <si>
    <t>Работодателями организаций области проведены  мероприятия по улучшению условий и охраны труда в соответствии со статьей 226 Трудового кодекса Российской Федерации</t>
  </si>
  <si>
    <t>Подпрограмма 6 "Развитие торговли в Калужской области -  всего</t>
  </si>
  <si>
    <r>
      <t xml:space="preserve">Подпрограмма 7 "Улучшение условий и охраны труда в организациях Калужской области" </t>
    </r>
    <r>
      <rPr>
        <sz val="11"/>
        <color theme="1"/>
        <rFont val="Times New Roman"/>
        <family val="1"/>
        <charset val="204"/>
      </rPr>
      <t/>
    </r>
  </si>
  <si>
    <t>Разработка и издание информационно-справочных пособий, брошюр и буклетов по охране труда</t>
  </si>
  <si>
    <t>Составление и издание ежегодного "Информационного бюллетеня охраны труда" - доклада о состоянии условий и охраны труда в Калужской области</t>
  </si>
  <si>
    <t>Оплата проведения обязательных медицинских осмотров и других мероприятий, предусмотренных для работников, занятых на работах с ли) опасными производственными факторами</t>
  </si>
  <si>
    <t>Приобретение санаторно-курортных путевок для лечения работников, занятых на работах с вредными и (или) опасными производственными факторами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</si>
  <si>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сертифицированных специальной одежды, специальной обуви и других средств индивидуальной защиты, а также смывающих и (или) обезвреживающих средств</t>
  </si>
  <si>
    <t>Оплата стоимости услуг по проведению специальной оценки условий труда.</t>
  </si>
  <si>
    <t xml:space="preserve">организаций </t>
  </si>
  <si>
    <t>Участие в совещаниях, выставках, международных конгрессах по охране труда</t>
  </si>
  <si>
    <t>Изготовление и размещение баннеров, постеров, плакатов, листовок-стикеров, аудиовидеороликов по тематике "Охрана труда"</t>
  </si>
  <si>
    <t>Переподготовка и повышение квалификации специалистов по охране труда органа исполнительной власти Калужской области, уполномоченного в области охраны труда</t>
  </si>
  <si>
    <t>Организация и проведение месячника безопасности труда в организациях Калужской области</t>
  </si>
  <si>
    <t xml:space="preserve"> организаций</t>
  </si>
  <si>
    <t xml:space="preserve">  Проведены обязательные медицинские осмотры и другие мероприятия, предусмотренные для работников, занятых на работах с опасными производственными факторами</t>
  </si>
  <si>
    <t>Специализированными организациями, оказывающими услуги в области охраны труда, проведена специальная оценка условий труда</t>
  </si>
  <si>
    <t xml:space="preserve">Подпрограмма  8 "Совершенствованиегосударственного управления и регулирования в Калужской области"  </t>
  </si>
  <si>
    <t>Приобретена система раскрытия информации от ресурсоснабжающих организаций в рамках модернизации регионального сегмента Калужской области ФГИС ЕИАС ФСТ России</t>
  </si>
  <si>
    <t xml:space="preserve">Модернизация программной части аппаратно-программного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 </t>
  </si>
  <si>
    <t>Модернизация аппаратной части аппаратно-программного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 -</t>
  </si>
  <si>
    <t>организаций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</si>
  <si>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сообщение), всего</t>
  </si>
  <si>
    <t>Осуществление государственной поддержки в форме субсидии по оказываемым услугам по перевозке пассажиров железнодорожным транспортом в пригородном сообщении, всего</t>
  </si>
  <si>
    <t xml:space="preserve">Осуществление государственной поддержки в форме субсидии организациям железнодорожного транспорта в связи с установлением льгот по тарифам на проезд обучающихся общеобразовательных организаций, обучащихся очной формы обучения профессиональных образовательных организаций, всего </t>
  </si>
  <si>
    <t xml:space="preserve">Взнос в уставный фонд
государственного предприятия Калужской области «Аэродром»
</t>
  </si>
  <si>
    <t xml:space="preserve">Подпрограмма 5  "Организация транспортного обслуживания населения на территории Калужской области" </t>
  </si>
  <si>
    <t xml:space="preserve"> Подпрограмма 1 "Формирование благоприятной инвестиционной среды в Калужской области   - всего</t>
  </si>
  <si>
    <t>в том числе по мероприятиям:</t>
  </si>
  <si>
    <t>Наименование подпрограмм, мероприятий</t>
  </si>
  <si>
    <t xml:space="preserve"> Разработано  и издано информационно-справочных пособий для специалистов по  охране труда (200 экземпляров).</t>
  </si>
  <si>
    <t>Изготовлены плакаты, постеры, листовоки-стикеры по тематике «Охрана труда», разработаны   и транслировались на ТВ видеоролики по тематике «Знаки безопасности». Оплата исполненых работ и  услуг в объеме 31,0 тыс. руб. является кредиторской задолжностью.</t>
  </si>
  <si>
    <t>Руководитель управления по труду  и кадровой политике министерства труда, занятости и кадровой политики Калужской области  прошел обучение и проверку знаний требований охраны труда   в ЗАО « Клинский институт охраны труда". Оплата в объеме 5,9 тыс. руб. является кредиторской задолжностью.</t>
  </si>
  <si>
    <t>Для работников организаций области, занятых на работах с вредными и (или) опасными условиями труда, а также на работах, выполняемых в особых температурных условиях или связанных с загрязнением, приобретена специальная одежды, специальная обувь и других средств индивидуальной защиты, а также смывающие и (или) обезвреживающие средств.</t>
  </si>
  <si>
    <t xml:space="preserve">Завершено строительство системы водоснабжения индустриального парка «Сосенский» Калужской области протяженностью 8638,5 пог. м. Получено разрешение на ввод данного объекта в эксплуатацию. 
</t>
  </si>
  <si>
    <t xml:space="preserve">
Завершено строительство системы водоотведения индустриального парка «Сосенский» Калужской области  протяженностью 7 606,8 пог. М.  Получено разрешение на ввод данного объекта в эксплуатацию.
</t>
  </si>
  <si>
    <t>Количество выполненных рейсов в 2014 году автомобильным транспортом – 102 013, количество  перевезенных пассажиров автомобильным транспортом – 1 373 029 человек</t>
  </si>
  <si>
    <t xml:space="preserve">Количество выполненных рейсов в 2014 году железнодорожным транспортом – 39 730, количество  перевезенных пассажиров железнодорожным транспортом – 5 258 524 человека </t>
  </si>
  <si>
    <t>Количество обучающихся, перевезенных железнодорожным транспортом – 408 686 человек</t>
  </si>
  <si>
    <t>Завершение реконствукции взлетно-пасадочной полосы  международного аэропорта «Калуга», протяженность 2200 пог. м для дислокации воздушных судов типа В-737, А-319 массой до 64 тонн. Пропускная способность аэропорта после ввода в эксплуатацию составит 100 тысяч пассажиров в год. 18 декабря 2014 года состоялся технический рейс.</t>
  </si>
  <si>
    <t>В конкурсе приняло участие 15 хозяйствующих субъектов из 7 муниципальных образований. Победителями стали 9 организаций.  360 тыс. руб. - кредиторская задолженность</t>
  </si>
  <si>
    <t>В конкурсе приняло участие 14 работников от 10 организаций. Победителями стали 12 участников</t>
  </si>
  <si>
    <t xml:space="preserve">Погашена кредиторская задолженность за 2013 год  </t>
  </si>
  <si>
    <t>В конкурсе приняло участие 28 хозяйствующих субъекта, что на 17% больше чем в 2013 году</t>
  </si>
  <si>
    <t xml:space="preserve"> 17 организациями области приобретены санаторно-курортные путевки  для лечения работников, занятых на работах с вредными и (или) опасными производственными факторами</t>
  </si>
  <si>
    <t>Погашена кредиторская за 2013 год -500,0 тыс. руб.  Обновление и техсопровождение АИС "Госзакупки", 68,1 тыс. руб.  - Астрал - лицензии, ЭЦП,  Заключен гос.контракт на 950,0 тыс. руб.</t>
  </si>
  <si>
    <t>Приняли участие  в  семинарах-совещаниях представителей органов исполнительной власти субъектов Российской Федераци, проводимых Минтрудом России, по темам: "Внедрение специальной оценки  условий труда" (г.Орёл); "Совершенствование законодательной базы в области охраны труда" (г. Ульяновск).</t>
  </si>
  <si>
    <t>Средства направлены на выполнение обязательств Калужской области по заключенным инвестиционным соглашениям с инвесторами в части обеспечения объектами инженерной и транспортной инфраструктуры для размещаемых  производств</t>
  </si>
  <si>
    <t>Средства направлены на развитие транспортной и инженерной инфраструктуры ОЭЗ  в целях размещения на территории ОЭЗ производств машиностроительной отрасли (производство автомобильных комплектующих), индустрии строительных материалов и металлообработки, предприятий лесоперерабатывающего комплекса, растениеводства</t>
  </si>
  <si>
    <t>Приобретены 2 сервера для размещения регионального сегмента Калужской области ФГИС ЕИАС ФСТ России и сетевое оборудования для модернизации внутренней сети министерства тарифного регулирования области</t>
  </si>
  <si>
    <t>оценка</t>
  </si>
  <si>
    <t>40881,65*</t>
  </si>
  <si>
    <t>7665,42*</t>
  </si>
  <si>
    <t xml:space="preserve"> * дотация из федерального бюджета</t>
  </si>
  <si>
    <t>48547,07*</t>
  </si>
  <si>
    <t xml:space="preserve"> кассовое исполнение без дотации из федерального бюджета</t>
  </si>
  <si>
    <t>Селиверстова Н.Г.</t>
  </si>
  <si>
    <t>54 41 96</t>
  </si>
  <si>
    <t xml:space="preserve"> По итогам 2014 года на территории Калужской области открыто 12 предприятий, из них:
– 6 предприятий автомобильного кластера (завод «КонтиТех» – филиал ООО «Континентал Калуга» – производство трубопроводов для систем кондиционирования и детали гидроусилителя рулевого управления автомобилей; ООО «Континентал Аутомотив Системс РУС» – производство автомобильных запчастей (блоки управления автомобильных двигателей);  ООО «Меркатор Калуга» – производство навесного оборудованиядля комбинированных дорожных машин; ЗАО «Вольво Восток» – производство кабин; ООО «Мале Рус» – строительство производственно-складского комплекса автокомпонентов; AIS Automotive Interior Systems GmbH – производство автокомпонентов на арендованных площадях ОАО «Агрегатный завод»);
– 1 предприятие фармацевтического кластера (ЗАО «Берлин-Фарма» – разработка, производство и сбыт фармацевтической продукции);
– 5 предприятий строительной отрасли (ООО «ОМИА УРАЛ» – производство молотого мрамора; ООО «Строительный мир» (1 очередь) – строительство производственно-складской базы по хранению строительных материалов и инструмента; ООО «Вольф систем» – производство конструкций для сельхозсооружений и деревянных каркасно-панельных домов; ОАО «Лафарж Цемент» – производство цемента; ЗАО «Фрилайт» – производство керамогранита).
Началась реализация 18 новых инвестиционных проектов.
Планируемый объем инвестиций по этим инвестиционным проектам составит около 65,3 млрд рублей. В результате реализации новых инвестиционных проектов планируется создание порядка 7,2 тыс. новых рабочих мест. </t>
  </si>
  <si>
    <t>Данные об использовании бюджетных ассигнований и средств из иных источников, направленных на реализацию государственной программы "Экономическое развитие в Калужской области"</t>
  </si>
  <si>
    <t>Исполнение обязательств Калужской области перед  ООО «Самсунг Электроникс Рус Калуга»в рамках Закона Калужской области  № 31-ОЗ от 16.12.1998  "О государственной поддержке субъектов инвестиционной деятельности в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</si>
</sst>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left"/>
    </xf>
    <xf numFmtId="4" fontId="0" fillId="0" borderId="0" xfId="0" applyNumberFormat="1"/>
    <xf numFmtId="0" fontId="17" fillId="0" borderId="0" xfId="0" applyFont="1"/>
    <xf numFmtId="0" fontId="1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0"/>
  <sheetViews>
    <sheetView tabSelected="1" topLeftCell="A34" workbookViewId="0">
      <selection activeCell="D36" sqref="D36"/>
    </sheetView>
  </sheetViews>
  <sheetFormatPr defaultRowHeight="15" x14ac:dyDescent="0.25"/>
  <cols>
    <col min="1" max="1" width="59.5703125" style="11" customWidth="1"/>
    <col min="2" max="3" width="20.140625" style="11" customWidth="1"/>
    <col min="4" max="4" width="81.28515625" style="45" customWidth="1"/>
    <col min="5" max="5" width="12" customWidth="1"/>
  </cols>
  <sheetData>
    <row r="1" spans="1:5" x14ac:dyDescent="0.25">
      <c r="A1" s="50" t="s">
        <v>1</v>
      </c>
      <c r="B1" s="50"/>
      <c r="C1" s="50"/>
      <c r="D1" s="50"/>
    </row>
    <row r="2" spans="1:5" ht="45.75" customHeight="1" thickBot="1" x14ac:dyDescent="0.35">
      <c r="A2" s="49" t="s">
        <v>103</v>
      </c>
      <c r="B2" s="49"/>
      <c r="C2" s="49"/>
      <c r="D2" s="49"/>
    </row>
    <row r="3" spans="1:5" x14ac:dyDescent="0.25">
      <c r="A3" s="51" t="s">
        <v>73</v>
      </c>
      <c r="B3" s="55" t="s">
        <v>5</v>
      </c>
      <c r="C3" s="55"/>
      <c r="D3" s="53" t="s">
        <v>2</v>
      </c>
    </row>
    <row r="4" spans="1:5" ht="15.75" thickBot="1" x14ac:dyDescent="0.3">
      <c r="A4" s="52"/>
      <c r="B4" s="29" t="s">
        <v>12</v>
      </c>
      <c r="C4" s="29" t="s">
        <v>13</v>
      </c>
      <c r="D4" s="54"/>
    </row>
    <row r="5" spans="1:5" x14ac:dyDescent="0.25">
      <c r="A5" s="28">
        <v>1</v>
      </c>
      <c r="B5" s="28">
        <v>2</v>
      </c>
      <c r="C5" s="28">
        <v>3</v>
      </c>
      <c r="D5" s="40">
        <v>4</v>
      </c>
    </row>
    <row r="6" spans="1:5" ht="28.5" x14ac:dyDescent="0.25">
      <c r="A6" s="17" t="s">
        <v>20</v>
      </c>
      <c r="B6" s="34">
        <f>SUM(B8:B11)</f>
        <v>7267920.2699999996</v>
      </c>
      <c r="C6" s="34">
        <f>SUM(C8:C11)</f>
        <v>6628196.6919999998</v>
      </c>
      <c r="D6" s="41"/>
    </row>
    <row r="7" spans="1:5" ht="15.75" x14ac:dyDescent="0.25">
      <c r="A7" s="18" t="s">
        <v>0</v>
      </c>
      <c r="B7" s="4"/>
      <c r="C7" s="2"/>
      <c r="D7" s="41"/>
    </row>
    <row r="8" spans="1:5" ht="15.75" x14ac:dyDescent="0.25">
      <c r="A8" s="6" t="s">
        <v>3</v>
      </c>
      <c r="B8" s="33">
        <v>3494171.9</v>
      </c>
      <c r="C8" s="33">
        <f>SUM(C15,C55,C74,C91,C131+E8+E9+C48)</f>
        <v>2889694.3919999995</v>
      </c>
      <c r="D8" s="41" t="s">
        <v>32</v>
      </c>
      <c r="E8" s="47">
        <v>179217.2</v>
      </c>
    </row>
    <row r="9" spans="1:5" ht="15.75" x14ac:dyDescent="0.25">
      <c r="A9" s="6" t="s">
        <v>4</v>
      </c>
      <c r="B9" s="33">
        <f>SUM(B16,B56)</f>
        <v>762447.07</v>
      </c>
      <c r="C9" s="33">
        <f>SUM(C16,C56)</f>
        <v>713900</v>
      </c>
      <c r="D9" s="41" t="s">
        <v>99</v>
      </c>
      <c r="E9" s="47">
        <v>2773</v>
      </c>
    </row>
    <row r="10" spans="1:5" ht="15.75" x14ac:dyDescent="0.25">
      <c r="A10" s="6" t="s">
        <v>65</v>
      </c>
      <c r="B10" s="2">
        <f>SUM(B17,B92)</f>
        <v>2951901.3</v>
      </c>
      <c r="C10" s="33">
        <f>SUM(C17,C92)</f>
        <v>2951901.3</v>
      </c>
      <c r="D10" s="41"/>
    </row>
    <row r="11" spans="1:5" ht="15.75" x14ac:dyDescent="0.25">
      <c r="A11" s="6" t="s">
        <v>11</v>
      </c>
      <c r="B11" s="33">
        <f>SUM(B93)</f>
        <v>59400</v>
      </c>
      <c r="C11" s="33">
        <f>SUM(C93)</f>
        <v>72701</v>
      </c>
      <c r="D11" s="41"/>
    </row>
    <row r="12" spans="1:5" x14ac:dyDescent="0.25">
      <c r="A12" s="1" t="s">
        <v>16</v>
      </c>
      <c r="B12" s="1"/>
      <c r="C12" s="1"/>
      <c r="D12" s="41"/>
      <c r="E12" s="46"/>
    </row>
    <row r="13" spans="1:5" ht="360" x14ac:dyDescent="0.25">
      <c r="A13" s="17" t="s">
        <v>71</v>
      </c>
      <c r="B13" s="3">
        <f>SUM(B15:B17)</f>
        <v>4554385.3900000006</v>
      </c>
      <c r="C13" s="3">
        <f>SUM(C15:C17)</f>
        <v>4226786.9000000004</v>
      </c>
      <c r="D13" s="41" t="s">
        <v>102</v>
      </c>
    </row>
    <row r="14" spans="1:5" ht="15.75" x14ac:dyDescent="0.25">
      <c r="A14" s="18" t="s">
        <v>0</v>
      </c>
      <c r="B14" s="2"/>
      <c r="C14" s="2"/>
      <c r="D14" s="41"/>
    </row>
    <row r="15" spans="1:5" ht="15.75" x14ac:dyDescent="0.25">
      <c r="A15" s="6" t="s">
        <v>3</v>
      </c>
      <c r="B15" s="2">
        <f>B21+B24+B30+B34+B38+B41+B44</f>
        <v>2305838.3200000003</v>
      </c>
      <c r="C15" s="2">
        <f>C21+C24+C30+C34+C38+C41+C44</f>
        <v>2026786.9</v>
      </c>
      <c r="D15" s="41"/>
    </row>
    <row r="16" spans="1:5" ht="15.75" x14ac:dyDescent="0.25">
      <c r="A16" s="6" t="s">
        <v>4</v>
      </c>
      <c r="B16" s="2">
        <f>B31+B35</f>
        <v>48547.07</v>
      </c>
      <c r="C16" s="2" t="s">
        <v>98</v>
      </c>
      <c r="D16" s="41" t="s">
        <v>97</v>
      </c>
    </row>
    <row r="17" spans="1:4" ht="15.75" x14ac:dyDescent="0.25">
      <c r="A17" s="6" t="s">
        <v>15</v>
      </c>
      <c r="B17" s="2">
        <f>B27</f>
        <v>2200000</v>
      </c>
      <c r="C17" s="2">
        <f>C27</f>
        <v>2200000</v>
      </c>
      <c r="D17" s="41"/>
    </row>
    <row r="18" spans="1:4" ht="15.75" x14ac:dyDescent="0.25">
      <c r="A18" s="18" t="s">
        <v>72</v>
      </c>
      <c r="B18" s="2"/>
      <c r="C18" s="2"/>
      <c r="D18" s="41"/>
    </row>
    <row r="19" spans="1:4" ht="285" x14ac:dyDescent="0.25">
      <c r="A19" s="19" t="s">
        <v>6</v>
      </c>
      <c r="B19" s="3"/>
      <c r="C19" s="3"/>
      <c r="D19" s="41" t="s">
        <v>33</v>
      </c>
    </row>
    <row r="20" spans="1:4" ht="15.75" x14ac:dyDescent="0.25">
      <c r="A20" s="18" t="s">
        <v>0</v>
      </c>
      <c r="B20" s="2"/>
      <c r="C20" s="2"/>
      <c r="D20" s="41"/>
    </row>
    <row r="21" spans="1:4" ht="15.75" x14ac:dyDescent="0.25">
      <c r="A21" s="6" t="s">
        <v>3</v>
      </c>
      <c r="B21" s="2">
        <v>525639.93000000005</v>
      </c>
      <c r="C21" s="2">
        <v>494073.33</v>
      </c>
      <c r="D21" s="41"/>
    </row>
    <row r="22" spans="1:4" ht="60" x14ac:dyDescent="0.25">
      <c r="A22" s="19" t="s">
        <v>7</v>
      </c>
      <c r="B22" s="3"/>
      <c r="C22" s="3"/>
      <c r="D22" s="41" t="s">
        <v>91</v>
      </c>
    </row>
    <row r="23" spans="1:4" ht="15.75" x14ac:dyDescent="0.25">
      <c r="A23" s="18" t="s">
        <v>0</v>
      </c>
      <c r="B23" s="3"/>
      <c r="C23" s="2"/>
      <c r="D23" s="41"/>
    </row>
    <row r="24" spans="1:4" ht="15.75" x14ac:dyDescent="0.25">
      <c r="A24" s="6" t="s">
        <v>3</v>
      </c>
      <c r="B24" s="2">
        <v>1107000</v>
      </c>
      <c r="C24" s="2">
        <v>1107000</v>
      </c>
      <c r="D24" s="41"/>
    </row>
    <row r="25" spans="1:4" ht="75" x14ac:dyDescent="0.25">
      <c r="A25" s="19" t="s">
        <v>17</v>
      </c>
      <c r="B25" s="3"/>
      <c r="C25" s="3"/>
      <c r="D25" s="41" t="s">
        <v>92</v>
      </c>
    </row>
    <row r="26" spans="1:4" ht="15.75" x14ac:dyDescent="0.25">
      <c r="A26" s="18" t="s">
        <v>0</v>
      </c>
      <c r="B26" s="3"/>
      <c r="C26" s="2"/>
      <c r="D26" s="41"/>
    </row>
    <row r="27" spans="1:4" ht="15.75" x14ac:dyDescent="0.25">
      <c r="A27" s="6" t="s">
        <v>15</v>
      </c>
      <c r="B27" s="2">
        <v>2200000</v>
      </c>
      <c r="C27" s="2">
        <v>2200000</v>
      </c>
      <c r="D27" s="41"/>
    </row>
    <row r="28" spans="1:4" ht="60" x14ac:dyDescent="0.25">
      <c r="A28" s="19" t="s">
        <v>14</v>
      </c>
      <c r="B28" s="3"/>
      <c r="C28" s="3"/>
      <c r="D28" s="41" t="s">
        <v>78</v>
      </c>
    </row>
    <row r="29" spans="1:4" ht="15.75" x14ac:dyDescent="0.25">
      <c r="A29" s="18" t="s">
        <v>0</v>
      </c>
      <c r="B29" s="3"/>
      <c r="C29" s="2"/>
      <c r="D29" s="41"/>
    </row>
    <row r="30" spans="1:4" ht="15.75" x14ac:dyDescent="0.25">
      <c r="A30" s="6" t="s">
        <v>3</v>
      </c>
      <c r="B30" s="2">
        <v>80146.33</v>
      </c>
      <c r="C30" s="2">
        <v>66284.460000000006</v>
      </c>
      <c r="D30" s="41"/>
    </row>
    <row r="31" spans="1:4" ht="15.75" x14ac:dyDescent="0.25">
      <c r="A31" s="6" t="s">
        <v>4</v>
      </c>
      <c r="B31" s="2">
        <v>40881.65</v>
      </c>
      <c r="C31" s="2" t="s">
        <v>95</v>
      </c>
      <c r="D31" s="41" t="s">
        <v>97</v>
      </c>
    </row>
    <row r="32" spans="1:4" ht="75" x14ac:dyDescent="0.25">
      <c r="A32" s="19" t="s">
        <v>18</v>
      </c>
      <c r="B32" s="3"/>
      <c r="C32" s="3"/>
      <c r="D32" s="41" t="s">
        <v>79</v>
      </c>
    </row>
    <row r="33" spans="1:4" ht="15.75" x14ac:dyDescent="0.25">
      <c r="A33" s="18" t="s">
        <v>0</v>
      </c>
      <c r="B33" s="3"/>
      <c r="C33" s="2"/>
      <c r="D33" s="41"/>
    </row>
    <row r="34" spans="1:4" ht="15.75" x14ac:dyDescent="0.25">
      <c r="A34" s="6" t="s">
        <v>3</v>
      </c>
      <c r="B34" s="2">
        <v>53066.559999999998</v>
      </c>
      <c r="C34" s="2">
        <v>51894.39</v>
      </c>
      <c r="D34" s="41"/>
    </row>
    <row r="35" spans="1:4" ht="15.75" x14ac:dyDescent="0.25">
      <c r="A35" s="6" t="s">
        <v>4</v>
      </c>
      <c r="B35" s="2">
        <v>7665.42</v>
      </c>
      <c r="C35" s="2" t="s">
        <v>96</v>
      </c>
      <c r="D35" s="41" t="s">
        <v>97</v>
      </c>
    </row>
    <row r="36" spans="1:4" ht="60" x14ac:dyDescent="0.25">
      <c r="A36" s="19" t="s">
        <v>9</v>
      </c>
      <c r="B36" s="3"/>
      <c r="C36" s="3"/>
      <c r="D36" s="41" t="s">
        <v>104</v>
      </c>
    </row>
    <row r="37" spans="1:4" ht="15.75" x14ac:dyDescent="0.25">
      <c r="A37" s="18" t="s">
        <v>0</v>
      </c>
      <c r="B37" s="3"/>
      <c r="C37" s="2"/>
      <c r="D37" s="41"/>
    </row>
    <row r="38" spans="1:4" ht="15.75" x14ac:dyDescent="0.25">
      <c r="A38" s="6" t="s">
        <v>3</v>
      </c>
      <c r="B38" s="2">
        <v>476672.9</v>
      </c>
      <c r="C38" s="2">
        <v>247837.4</v>
      </c>
      <c r="D38" s="41"/>
    </row>
    <row r="39" spans="1:4" ht="375" x14ac:dyDescent="0.25">
      <c r="A39" s="19" t="s">
        <v>8</v>
      </c>
      <c r="B39" s="3"/>
      <c r="C39" s="3"/>
      <c r="D39" s="41" t="s">
        <v>34</v>
      </c>
    </row>
    <row r="40" spans="1:4" ht="15.75" x14ac:dyDescent="0.25">
      <c r="A40" s="18" t="s">
        <v>0</v>
      </c>
      <c r="B40" s="3"/>
      <c r="C40" s="2"/>
      <c r="D40" s="41"/>
    </row>
    <row r="41" spans="1:4" ht="15.75" x14ac:dyDescent="0.25">
      <c r="A41" s="6" t="s">
        <v>3</v>
      </c>
      <c r="B41" s="2">
        <v>57312.6</v>
      </c>
      <c r="C41" s="2">
        <v>53697.32</v>
      </c>
      <c r="D41" s="41"/>
    </row>
    <row r="42" spans="1:4" ht="75" x14ac:dyDescent="0.25">
      <c r="A42" s="19" t="s">
        <v>10</v>
      </c>
      <c r="B42" s="3"/>
      <c r="C42" s="3"/>
      <c r="D42" s="41" t="s">
        <v>35</v>
      </c>
    </row>
    <row r="43" spans="1:4" ht="15.75" x14ac:dyDescent="0.25">
      <c r="A43" s="18" t="s">
        <v>0</v>
      </c>
      <c r="B43" s="3"/>
      <c r="C43" s="2"/>
      <c r="D43" s="41"/>
    </row>
    <row r="44" spans="1:4" ht="15.75" x14ac:dyDescent="0.25">
      <c r="A44" s="6" t="s">
        <v>3</v>
      </c>
      <c r="B44" s="2">
        <v>6000</v>
      </c>
      <c r="C44" s="2">
        <v>6000</v>
      </c>
      <c r="D44" s="42"/>
    </row>
    <row r="45" spans="1:4" ht="15.75" x14ac:dyDescent="0.25">
      <c r="A45" s="6"/>
      <c r="B45" s="2"/>
      <c r="C45" s="2"/>
      <c r="D45" s="41"/>
    </row>
    <row r="46" spans="1:4" ht="28.5" x14ac:dyDescent="0.25">
      <c r="A46" s="17" t="s">
        <v>39</v>
      </c>
      <c r="B46" s="34">
        <v>312.89999999999998</v>
      </c>
      <c r="C46" s="34">
        <v>282.89999999999998</v>
      </c>
      <c r="D46" s="41"/>
    </row>
    <row r="47" spans="1:4" ht="15.75" x14ac:dyDescent="0.25">
      <c r="A47" s="18" t="s">
        <v>0</v>
      </c>
      <c r="B47" s="33"/>
      <c r="C47" s="33"/>
      <c r="D47" s="41"/>
    </row>
    <row r="48" spans="1:4" ht="15.75" x14ac:dyDescent="0.25">
      <c r="A48" s="6" t="s">
        <v>3</v>
      </c>
      <c r="B48" s="33">
        <v>312.89999999999998</v>
      </c>
      <c r="C48" s="33">
        <v>282.89999999999998</v>
      </c>
      <c r="D48" s="41"/>
    </row>
    <row r="49" spans="1:4" ht="75" x14ac:dyDescent="0.25">
      <c r="A49" s="12" t="s">
        <v>40</v>
      </c>
      <c r="B49" s="33"/>
      <c r="C49" s="33"/>
      <c r="D49" s="41" t="s">
        <v>38</v>
      </c>
    </row>
    <row r="50" spans="1:4" ht="15.75" x14ac:dyDescent="0.25">
      <c r="A50" s="18" t="s">
        <v>0</v>
      </c>
      <c r="B50" s="33"/>
      <c r="C50" s="33"/>
      <c r="D50" s="41"/>
    </row>
    <row r="51" spans="1:4" ht="15.75" x14ac:dyDescent="0.25">
      <c r="A51" s="6" t="s">
        <v>3</v>
      </c>
      <c r="B51" s="33">
        <v>312.89999999999998</v>
      </c>
      <c r="C51" s="33">
        <v>282.89999999999998</v>
      </c>
      <c r="D51" s="41"/>
    </row>
    <row r="52" spans="1:4" ht="15.75" x14ac:dyDescent="0.25">
      <c r="A52" s="6"/>
      <c r="B52" s="2"/>
      <c r="C52" s="2"/>
      <c r="D52" s="41"/>
    </row>
    <row r="53" spans="1:4" ht="42.75" x14ac:dyDescent="0.25">
      <c r="A53" s="17" t="s">
        <v>70</v>
      </c>
      <c r="B53" s="34">
        <f>SUM(B55:B56)</f>
        <v>1663995</v>
      </c>
      <c r="C53" s="34">
        <f>SUM(C55:C56)</f>
        <v>1359161</v>
      </c>
      <c r="D53" s="43"/>
    </row>
    <row r="54" spans="1:4" ht="15.75" x14ac:dyDescent="0.25">
      <c r="A54" s="21" t="s">
        <v>0</v>
      </c>
      <c r="B54" s="26"/>
      <c r="C54" s="26"/>
      <c r="D54" s="43"/>
    </row>
    <row r="55" spans="1:4" ht="15.75" x14ac:dyDescent="0.25">
      <c r="A55" s="23" t="s">
        <v>3</v>
      </c>
      <c r="B55" s="26">
        <f>SUM(B60,B63,B66,B69)</f>
        <v>950095</v>
      </c>
      <c r="C55" s="26">
        <f>SUM(C60,C63,C66,C69)</f>
        <v>645261</v>
      </c>
      <c r="D55" s="43"/>
    </row>
    <row r="56" spans="1:4" ht="15.75" x14ac:dyDescent="0.25">
      <c r="A56" s="23" t="s">
        <v>4</v>
      </c>
      <c r="B56" s="26">
        <f>B70</f>
        <v>713900</v>
      </c>
      <c r="C56" s="26">
        <f>C70</f>
        <v>713900</v>
      </c>
      <c r="D56" s="43"/>
    </row>
    <row r="57" spans="1:4" ht="15.75" x14ac:dyDescent="0.25">
      <c r="A57" s="18" t="s">
        <v>72</v>
      </c>
      <c r="B57" s="22"/>
      <c r="C57" s="22"/>
      <c r="D57" s="43"/>
    </row>
    <row r="58" spans="1:4" ht="75" x14ac:dyDescent="0.25">
      <c r="A58" s="24" t="s">
        <v>66</v>
      </c>
      <c r="B58" s="22"/>
      <c r="C58" s="22"/>
      <c r="D58" s="48" t="s">
        <v>80</v>
      </c>
    </row>
    <row r="59" spans="1:4" ht="15.75" x14ac:dyDescent="0.25">
      <c r="A59" s="21" t="s">
        <v>0</v>
      </c>
      <c r="B59" s="22"/>
      <c r="C59" s="22"/>
      <c r="D59" s="48"/>
    </row>
    <row r="60" spans="1:4" ht="15.75" x14ac:dyDescent="0.25">
      <c r="A60" s="23" t="s">
        <v>3</v>
      </c>
      <c r="B60" s="26">
        <v>44000</v>
      </c>
      <c r="C60" s="26">
        <v>42811</v>
      </c>
      <c r="D60" s="48"/>
    </row>
    <row r="61" spans="1:4" ht="60" x14ac:dyDescent="0.25">
      <c r="A61" s="24" t="s">
        <v>67</v>
      </c>
      <c r="B61" s="26"/>
      <c r="C61" s="22"/>
      <c r="D61" s="48" t="s">
        <v>81</v>
      </c>
    </row>
    <row r="62" spans="1:4" ht="15.75" x14ac:dyDescent="0.25">
      <c r="A62" s="21" t="s">
        <v>0</v>
      </c>
      <c r="B62" s="26"/>
      <c r="C62" s="22"/>
      <c r="D62" s="48"/>
    </row>
    <row r="63" spans="1:4" ht="15.75" x14ac:dyDescent="0.25">
      <c r="A63" s="23" t="s">
        <v>3</v>
      </c>
      <c r="B63" s="26">
        <v>73000</v>
      </c>
      <c r="C63" s="26">
        <v>22000</v>
      </c>
      <c r="D63" s="48"/>
    </row>
    <row r="64" spans="1:4" ht="90" x14ac:dyDescent="0.25">
      <c r="A64" s="24" t="s">
        <v>68</v>
      </c>
      <c r="B64" s="26"/>
      <c r="C64" s="25"/>
      <c r="D64" s="48" t="s">
        <v>82</v>
      </c>
    </row>
    <row r="65" spans="1:4" ht="15.75" x14ac:dyDescent="0.25">
      <c r="A65" s="21" t="s">
        <v>0</v>
      </c>
      <c r="B65" s="26"/>
      <c r="C65" s="25"/>
      <c r="D65" s="48"/>
    </row>
    <row r="66" spans="1:4" ht="15.75" x14ac:dyDescent="0.25">
      <c r="A66" s="23" t="s">
        <v>3</v>
      </c>
      <c r="B66" s="26">
        <v>33000</v>
      </c>
      <c r="C66" s="26">
        <v>27200</v>
      </c>
      <c r="D66" s="48"/>
    </row>
    <row r="67" spans="1:4" ht="75" x14ac:dyDescent="0.25">
      <c r="A67" s="24" t="s">
        <v>69</v>
      </c>
      <c r="B67" s="26">
        <f>SUM(B69:B70)</f>
        <v>1513995</v>
      </c>
      <c r="C67" s="26">
        <f>SUM(C69:C70)</f>
        <v>1267150</v>
      </c>
      <c r="D67" s="44" t="s">
        <v>83</v>
      </c>
    </row>
    <row r="68" spans="1:4" ht="15.75" x14ac:dyDescent="0.25">
      <c r="A68" s="21" t="s">
        <v>0</v>
      </c>
      <c r="B68" s="22"/>
      <c r="C68" s="22"/>
      <c r="D68" s="44"/>
    </row>
    <row r="69" spans="1:4" ht="15.75" x14ac:dyDescent="0.25">
      <c r="A69" s="23" t="s">
        <v>3</v>
      </c>
      <c r="B69" s="26">
        <v>800095</v>
      </c>
      <c r="C69" s="26">
        <v>553250</v>
      </c>
      <c r="D69" s="44"/>
    </row>
    <row r="70" spans="1:4" ht="15.75" x14ac:dyDescent="0.25">
      <c r="A70" s="23" t="s">
        <v>4</v>
      </c>
      <c r="B70" s="26">
        <v>713900</v>
      </c>
      <c r="C70" s="26">
        <v>713900</v>
      </c>
      <c r="D70" s="44"/>
    </row>
    <row r="71" spans="1:4" x14ac:dyDescent="0.25">
      <c r="A71" s="7"/>
      <c r="B71" s="13"/>
      <c r="C71" s="13"/>
      <c r="D71" s="42"/>
    </row>
    <row r="72" spans="1:4" ht="31.5" x14ac:dyDescent="0.25">
      <c r="A72" s="30" t="s">
        <v>45</v>
      </c>
      <c r="B72" s="35">
        <f>SUM(B74)</f>
        <v>1656.4</v>
      </c>
      <c r="C72" s="35">
        <f>SUM(C74)</f>
        <v>802.4</v>
      </c>
      <c r="D72" s="41"/>
    </row>
    <row r="73" spans="1:4" ht="15.75" x14ac:dyDescent="0.25">
      <c r="A73" s="31" t="s">
        <v>0</v>
      </c>
      <c r="B73" s="36"/>
      <c r="C73" s="36"/>
      <c r="D73" s="41"/>
    </row>
    <row r="74" spans="1:4" ht="15.75" x14ac:dyDescent="0.25">
      <c r="A74" s="16" t="s">
        <v>3</v>
      </c>
      <c r="B74" s="36">
        <f>SUM(B78,B81,B84,B87)</f>
        <v>1656.4</v>
      </c>
      <c r="C74" s="36">
        <f>SUM(C78,C81,C84,C87)</f>
        <v>802.4</v>
      </c>
      <c r="D74" s="41"/>
    </row>
    <row r="75" spans="1:4" ht="15.75" x14ac:dyDescent="0.25">
      <c r="A75" s="18" t="s">
        <v>72</v>
      </c>
      <c r="B75" s="36"/>
      <c r="C75" s="36"/>
      <c r="D75" s="41"/>
    </row>
    <row r="76" spans="1:4" ht="45" x14ac:dyDescent="0.25">
      <c r="A76" s="19" t="s">
        <v>25</v>
      </c>
      <c r="B76" s="35"/>
      <c r="C76" s="35"/>
      <c r="D76" s="41" t="s">
        <v>84</v>
      </c>
    </row>
    <row r="77" spans="1:4" ht="15.75" x14ac:dyDescent="0.25">
      <c r="A77" s="31" t="s">
        <v>0</v>
      </c>
      <c r="B77" s="36"/>
      <c r="C77" s="36"/>
      <c r="D77" s="41"/>
    </row>
    <row r="78" spans="1:4" ht="15.75" x14ac:dyDescent="0.25">
      <c r="A78" s="16" t="s">
        <v>3</v>
      </c>
      <c r="B78" s="36">
        <v>480</v>
      </c>
      <c r="C78" s="36">
        <v>80</v>
      </c>
      <c r="D78" s="41"/>
    </row>
    <row r="79" spans="1:4" ht="30" x14ac:dyDescent="0.25">
      <c r="A79" s="19" t="s">
        <v>26</v>
      </c>
      <c r="B79" s="35"/>
      <c r="C79" s="35"/>
      <c r="D79" s="41" t="s">
        <v>85</v>
      </c>
    </row>
    <row r="80" spans="1:4" ht="15.75" x14ac:dyDescent="0.25">
      <c r="A80" s="31" t="s">
        <v>0</v>
      </c>
      <c r="B80" s="36"/>
      <c r="C80" s="36"/>
      <c r="D80" s="41"/>
    </row>
    <row r="81" spans="1:4" ht="15.75" x14ac:dyDescent="0.25">
      <c r="A81" s="16" t="s">
        <v>3</v>
      </c>
      <c r="B81" s="36">
        <v>580</v>
      </c>
      <c r="C81" s="36">
        <v>385</v>
      </c>
      <c r="D81" s="42"/>
    </row>
    <row r="82" spans="1:4" ht="45" x14ac:dyDescent="0.25">
      <c r="A82" s="19" t="s">
        <v>27</v>
      </c>
      <c r="B82" s="37"/>
      <c r="C82" s="37"/>
      <c r="D82" s="41" t="s">
        <v>86</v>
      </c>
    </row>
    <row r="83" spans="1:4" ht="15.75" x14ac:dyDescent="0.25">
      <c r="A83" s="31" t="s">
        <v>0</v>
      </c>
      <c r="B83" s="38"/>
      <c r="C83" s="38"/>
      <c r="D83" s="41"/>
    </row>
    <row r="84" spans="1:4" ht="15.75" x14ac:dyDescent="0.25">
      <c r="A84" s="16" t="s">
        <v>3</v>
      </c>
      <c r="B84" s="36">
        <v>255.4</v>
      </c>
      <c r="C84" s="36">
        <v>255.4</v>
      </c>
      <c r="D84" s="42"/>
    </row>
    <row r="85" spans="1:4" ht="45" x14ac:dyDescent="0.25">
      <c r="A85" s="19" t="s">
        <v>28</v>
      </c>
      <c r="B85" s="35"/>
      <c r="C85" s="35"/>
      <c r="D85" s="41" t="s">
        <v>87</v>
      </c>
    </row>
    <row r="86" spans="1:4" ht="15.75" x14ac:dyDescent="0.25">
      <c r="A86" s="31" t="s">
        <v>0</v>
      </c>
      <c r="B86" s="36"/>
      <c r="C86" s="36"/>
      <c r="D86" s="42"/>
    </row>
    <row r="87" spans="1:4" ht="15.75" x14ac:dyDescent="0.25">
      <c r="A87" s="16" t="s">
        <v>3</v>
      </c>
      <c r="B87" s="36">
        <v>341</v>
      </c>
      <c r="C87" s="36">
        <v>82</v>
      </c>
      <c r="D87" s="42"/>
    </row>
    <row r="88" spans="1:4" ht="15.75" x14ac:dyDescent="0.25">
      <c r="A88" s="16"/>
      <c r="B88" s="36"/>
      <c r="C88" s="36"/>
      <c r="D88" s="42"/>
    </row>
    <row r="89" spans="1:4" ht="28.5" x14ac:dyDescent="0.25">
      <c r="A89" s="17" t="s">
        <v>46</v>
      </c>
      <c r="B89" s="39">
        <f>SUM(B91:B93)</f>
        <v>811439.5</v>
      </c>
      <c r="C89" s="39">
        <f>SUM(C91:C93)</f>
        <v>824702.60000000009</v>
      </c>
      <c r="D89" s="43"/>
    </row>
    <row r="90" spans="1:4" ht="15.75" x14ac:dyDescent="0.25">
      <c r="A90" s="18" t="s">
        <v>0</v>
      </c>
      <c r="B90" s="36"/>
      <c r="C90" s="36"/>
      <c r="D90" s="43"/>
    </row>
    <row r="91" spans="1:4" ht="15.75" x14ac:dyDescent="0.25">
      <c r="A91" s="6" t="s">
        <v>3</v>
      </c>
      <c r="B91" s="36">
        <f>SUM(B97,B100,B103,B106,B109,B112)</f>
        <v>138.19999999999999</v>
      </c>
      <c r="C91" s="36">
        <f>SUM(C97,C100,C103,C106,C109,C112)</f>
        <v>100.30000000000001</v>
      </c>
      <c r="D91" s="43"/>
    </row>
    <row r="92" spans="1:4" ht="15.75" x14ac:dyDescent="0.25">
      <c r="A92" s="6" t="s">
        <v>53</v>
      </c>
      <c r="B92" s="36">
        <f>SUM(B127)</f>
        <v>751901.3</v>
      </c>
      <c r="C92" s="36">
        <f>SUM(C127)</f>
        <v>751901.3</v>
      </c>
      <c r="D92" s="43"/>
    </row>
    <row r="93" spans="1:4" ht="15.75" x14ac:dyDescent="0.25">
      <c r="A93" s="6" t="s">
        <v>11</v>
      </c>
      <c r="B93" s="36">
        <f>SUM(B115,B118,B121,B124)</f>
        <v>59400</v>
      </c>
      <c r="C93" s="36">
        <f>SUM(C115,C118,C121,C124)</f>
        <v>72701</v>
      </c>
      <c r="D93" s="43"/>
    </row>
    <row r="94" spans="1:4" ht="15.75" x14ac:dyDescent="0.25">
      <c r="A94" s="18" t="s">
        <v>72</v>
      </c>
      <c r="B94" s="36"/>
      <c r="C94" s="36"/>
      <c r="D94" s="43"/>
    </row>
    <row r="95" spans="1:4" ht="60" x14ac:dyDescent="0.25">
      <c r="A95" s="19" t="s">
        <v>54</v>
      </c>
      <c r="B95" s="33"/>
      <c r="C95" s="33"/>
      <c r="D95" s="41" t="s">
        <v>90</v>
      </c>
    </row>
    <row r="96" spans="1:4" ht="15.75" x14ac:dyDescent="0.25">
      <c r="A96" s="18" t="s">
        <v>0</v>
      </c>
      <c r="B96" s="14"/>
      <c r="C96" s="14"/>
      <c r="D96" s="41"/>
    </row>
    <row r="97" spans="1:4" ht="15.75" x14ac:dyDescent="0.25">
      <c r="A97" s="6" t="s">
        <v>3</v>
      </c>
      <c r="B97" s="14">
        <v>25</v>
      </c>
      <c r="C97" s="14">
        <v>24.7</v>
      </c>
      <c r="D97" s="41"/>
    </row>
    <row r="98" spans="1:4" ht="30" x14ac:dyDescent="0.25">
      <c r="A98" s="19" t="s">
        <v>47</v>
      </c>
      <c r="B98" s="14"/>
      <c r="C98" s="14"/>
      <c r="D98" s="41" t="s">
        <v>74</v>
      </c>
    </row>
    <row r="99" spans="1:4" ht="15.75" x14ac:dyDescent="0.25">
      <c r="A99" s="18" t="s">
        <v>0</v>
      </c>
      <c r="B99" s="14"/>
      <c r="C99" s="14"/>
      <c r="D99" s="41"/>
    </row>
    <row r="100" spans="1:4" ht="15.75" x14ac:dyDescent="0.25">
      <c r="A100" s="6" t="s">
        <v>3</v>
      </c>
      <c r="B100" s="14">
        <v>20</v>
      </c>
      <c r="C100" s="14">
        <v>20</v>
      </c>
      <c r="D100" s="41"/>
    </row>
    <row r="101" spans="1:4" ht="45" x14ac:dyDescent="0.25">
      <c r="A101" s="19" t="s">
        <v>48</v>
      </c>
      <c r="B101" s="14"/>
      <c r="C101" s="14"/>
      <c r="D101" s="41" t="s">
        <v>41</v>
      </c>
    </row>
    <row r="102" spans="1:4" ht="15.75" x14ac:dyDescent="0.25">
      <c r="A102" s="18" t="s">
        <v>0</v>
      </c>
      <c r="B102" s="14"/>
      <c r="C102" s="14"/>
      <c r="D102" s="41"/>
    </row>
    <row r="103" spans="1:4" ht="15.75" x14ac:dyDescent="0.25">
      <c r="A103" s="6" t="s">
        <v>3</v>
      </c>
      <c r="B103" s="14">
        <v>27</v>
      </c>
      <c r="C103" s="14">
        <v>26.8</v>
      </c>
      <c r="D103" s="41"/>
    </row>
    <row r="104" spans="1:4" ht="60" x14ac:dyDescent="0.25">
      <c r="A104" s="19" t="s">
        <v>55</v>
      </c>
      <c r="B104" s="14"/>
      <c r="C104" s="14"/>
      <c r="D104" s="41" t="s">
        <v>75</v>
      </c>
    </row>
    <row r="105" spans="1:4" ht="15.75" x14ac:dyDescent="0.25">
      <c r="A105" s="18" t="s">
        <v>0</v>
      </c>
      <c r="B105" s="14"/>
      <c r="C105" s="14"/>
      <c r="D105" s="41"/>
    </row>
    <row r="106" spans="1:4" ht="15.75" x14ac:dyDescent="0.25">
      <c r="A106" s="6" t="s">
        <v>3</v>
      </c>
      <c r="B106" s="14">
        <v>50</v>
      </c>
      <c r="C106" s="14">
        <v>18.899999999999999</v>
      </c>
      <c r="D106" s="41"/>
    </row>
    <row r="107" spans="1:4" ht="60" x14ac:dyDescent="0.25">
      <c r="A107" s="19" t="s">
        <v>56</v>
      </c>
      <c r="B107" s="14"/>
      <c r="C107" s="14"/>
      <c r="D107" s="41" t="s">
        <v>76</v>
      </c>
    </row>
    <row r="108" spans="1:4" ht="15.75" x14ac:dyDescent="0.25">
      <c r="A108" s="18" t="s">
        <v>0</v>
      </c>
      <c r="B108" s="14"/>
      <c r="C108" s="14"/>
      <c r="D108" s="41"/>
    </row>
    <row r="109" spans="1:4" ht="15.75" x14ac:dyDescent="0.25">
      <c r="A109" s="6" t="s">
        <v>3</v>
      </c>
      <c r="B109" s="14">
        <v>6.2</v>
      </c>
      <c r="C109" s="14">
        <v>0</v>
      </c>
      <c r="D109" s="41"/>
    </row>
    <row r="110" spans="1:4" ht="30" x14ac:dyDescent="0.25">
      <c r="A110" s="19" t="s">
        <v>57</v>
      </c>
      <c r="B110" s="14"/>
      <c r="C110" s="14"/>
      <c r="D110" s="41" t="s">
        <v>42</v>
      </c>
    </row>
    <row r="111" spans="1:4" ht="15.75" x14ac:dyDescent="0.25">
      <c r="A111" s="18" t="s">
        <v>0</v>
      </c>
      <c r="B111" s="14"/>
      <c r="C111" s="14"/>
      <c r="D111" s="41"/>
    </row>
    <row r="112" spans="1:4" ht="15.75" x14ac:dyDescent="0.25">
      <c r="A112" s="6" t="s">
        <v>3</v>
      </c>
      <c r="B112" s="14">
        <v>10</v>
      </c>
      <c r="C112" s="14">
        <v>9.9</v>
      </c>
      <c r="D112" s="41"/>
    </row>
    <row r="113" spans="1:4" ht="45" x14ac:dyDescent="0.25">
      <c r="A113" s="19" t="s">
        <v>50</v>
      </c>
      <c r="B113" s="13"/>
      <c r="C113" s="14"/>
      <c r="D113" s="41" t="s">
        <v>88</v>
      </c>
    </row>
    <row r="114" spans="1:4" ht="15.75" x14ac:dyDescent="0.25">
      <c r="A114" s="18" t="s">
        <v>0</v>
      </c>
      <c r="B114" s="14"/>
      <c r="C114" s="14"/>
      <c r="D114" s="41"/>
    </row>
    <row r="115" spans="1:4" ht="15.75" x14ac:dyDescent="0.25">
      <c r="A115" s="6" t="s">
        <v>11</v>
      </c>
      <c r="B115" s="14">
        <v>13068</v>
      </c>
      <c r="C115" s="14">
        <v>9341</v>
      </c>
      <c r="D115" s="41"/>
    </row>
    <row r="116" spans="1:4" ht="105" x14ac:dyDescent="0.25">
      <c r="A116" s="19" t="s">
        <v>51</v>
      </c>
      <c r="B116" s="13"/>
      <c r="C116" s="14"/>
      <c r="D116" s="41" t="s">
        <v>77</v>
      </c>
    </row>
    <row r="117" spans="1:4" ht="15.75" x14ac:dyDescent="0.25">
      <c r="A117" s="18" t="s">
        <v>0</v>
      </c>
      <c r="B117" s="14"/>
      <c r="C117" s="14"/>
      <c r="D117" s="41"/>
    </row>
    <row r="118" spans="1:4" ht="15.75" x14ac:dyDescent="0.25">
      <c r="A118" s="6" t="s">
        <v>11</v>
      </c>
      <c r="B118" s="14">
        <v>17226</v>
      </c>
      <c r="C118" s="14">
        <v>20700</v>
      </c>
      <c r="D118" s="41"/>
    </row>
    <row r="119" spans="1:4" ht="30" x14ac:dyDescent="0.25">
      <c r="A119" s="19" t="s">
        <v>52</v>
      </c>
      <c r="B119" s="13"/>
      <c r="C119" s="14"/>
      <c r="D119" s="41" t="s">
        <v>60</v>
      </c>
    </row>
    <row r="120" spans="1:4" ht="15.75" x14ac:dyDescent="0.25">
      <c r="A120" s="18" t="s">
        <v>0</v>
      </c>
      <c r="B120" s="14"/>
      <c r="C120" s="14"/>
      <c r="D120" s="41"/>
    </row>
    <row r="121" spans="1:4" ht="15.75" x14ac:dyDescent="0.25">
      <c r="A121" s="6" t="s">
        <v>11</v>
      </c>
      <c r="B121" s="14">
        <v>21979</v>
      </c>
      <c r="C121" s="14">
        <v>10060</v>
      </c>
      <c r="D121" s="41"/>
    </row>
    <row r="122" spans="1:4" ht="60" x14ac:dyDescent="0.25">
      <c r="A122" s="19" t="s">
        <v>49</v>
      </c>
      <c r="B122" s="13"/>
      <c r="C122" s="13"/>
      <c r="D122" s="41" t="s">
        <v>59</v>
      </c>
    </row>
    <row r="123" spans="1:4" ht="15.75" x14ac:dyDescent="0.25">
      <c r="A123" s="18" t="s">
        <v>0</v>
      </c>
      <c r="B123" s="14"/>
      <c r="C123" s="14"/>
      <c r="D123" s="41"/>
    </row>
    <row r="124" spans="1:4" ht="15.75" x14ac:dyDescent="0.25">
      <c r="A124" s="6" t="s">
        <v>11</v>
      </c>
      <c r="B124" s="14">
        <v>7127</v>
      </c>
      <c r="C124" s="14">
        <v>32600</v>
      </c>
      <c r="D124" s="41"/>
    </row>
    <row r="125" spans="1:4" ht="60" x14ac:dyDescent="0.25">
      <c r="A125" s="19" t="s">
        <v>43</v>
      </c>
      <c r="B125" s="13"/>
      <c r="C125" s="13"/>
      <c r="D125" s="41" t="s">
        <v>44</v>
      </c>
    </row>
    <row r="126" spans="1:4" ht="15.75" x14ac:dyDescent="0.25">
      <c r="A126" s="18" t="s">
        <v>0</v>
      </c>
      <c r="B126" s="14"/>
      <c r="C126" s="14"/>
      <c r="D126" s="41"/>
    </row>
    <row r="127" spans="1:4" ht="15.75" x14ac:dyDescent="0.25">
      <c r="A127" s="6" t="s">
        <v>58</v>
      </c>
      <c r="B127" s="20">
        <v>751901.3</v>
      </c>
      <c r="C127" s="20">
        <v>751901.3</v>
      </c>
      <c r="D127" s="41" t="s">
        <v>94</v>
      </c>
    </row>
    <row r="128" spans="1:4" ht="15.75" x14ac:dyDescent="0.25">
      <c r="A128" s="16"/>
      <c r="B128" s="8"/>
      <c r="C128" s="8"/>
      <c r="D128" s="42"/>
    </row>
    <row r="129" spans="1:4" ht="28.5" x14ac:dyDescent="0.25">
      <c r="A129" s="32" t="s">
        <v>61</v>
      </c>
      <c r="B129" s="35">
        <f>SUM(B131)</f>
        <v>43789.9</v>
      </c>
      <c r="C129" s="9">
        <f>SUM(C131)</f>
        <v>34470.691999999995</v>
      </c>
      <c r="D129" s="41"/>
    </row>
    <row r="130" spans="1:4" ht="15.75" x14ac:dyDescent="0.25">
      <c r="A130" s="31" t="s">
        <v>0</v>
      </c>
      <c r="B130" s="8"/>
      <c r="C130" s="8"/>
      <c r="D130" s="41"/>
    </row>
    <row r="131" spans="1:4" ht="15.75" x14ac:dyDescent="0.25">
      <c r="A131" s="16" t="s">
        <v>3</v>
      </c>
      <c r="B131" s="36">
        <f>SUM(B135:B157)</f>
        <v>43789.9</v>
      </c>
      <c r="C131" s="8">
        <f>SUM(C135:C157)</f>
        <v>34470.691999999995</v>
      </c>
      <c r="D131" s="41"/>
    </row>
    <row r="132" spans="1:4" ht="15.75" x14ac:dyDescent="0.25">
      <c r="A132" s="18" t="s">
        <v>72</v>
      </c>
      <c r="B132" s="8"/>
      <c r="C132" s="8"/>
      <c r="D132" s="41"/>
    </row>
    <row r="133" spans="1:4" ht="60" x14ac:dyDescent="0.25">
      <c r="A133" s="19" t="s">
        <v>31</v>
      </c>
      <c r="B133" s="8"/>
      <c r="C133" s="8"/>
      <c r="D133" s="41" t="s">
        <v>37</v>
      </c>
    </row>
    <row r="134" spans="1:4" ht="15.75" x14ac:dyDescent="0.25">
      <c r="A134" s="31" t="s">
        <v>0</v>
      </c>
      <c r="B134" s="8"/>
      <c r="C134" s="8"/>
      <c r="D134" s="41"/>
    </row>
    <row r="135" spans="1:4" ht="15.75" x14ac:dyDescent="0.25">
      <c r="A135" s="16" t="s">
        <v>3</v>
      </c>
      <c r="B135" s="14">
        <v>1500</v>
      </c>
      <c r="C135" s="4">
        <v>1359.422</v>
      </c>
      <c r="D135" s="41"/>
    </row>
    <row r="136" spans="1:4" ht="90" x14ac:dyDescent="0.25">
      <c r="A136" s="19" t="s">
        <v>24</v>
      </c>
      <c r="B136" s="8"/>
      <c r="C136" s="8"/>
      <c r="D136" s="41" t="s">
        <v>89</v>
      </c>
    </row>
    <row r="137" spans="1:4" ht="15.75" x14ac:dyDescent="0.25">
      <c r="A137" s="31" t="s">
        <v>0</v>
      </c>
      <c r="B137" s="8"/>
      <c r="C137" s="8"/>
      <c r="D137" s="41"/>
    </row>
    <row r="138" spans="1:4" ht="15.75" x14ac:dyDescent="0.25">
      <c r="A138" s="16" t="s">
        <v>3</v>
      </c>
      <c r="B138" s="8">
        <v>3354.9</v>
      </c>
      <c r="C138" s="8">
        <v>568.1</v>
      </c>
      <c r="D138" s="42"/>
    </row>
    <row r="139" spans="1:4" ht="45" x14ac:dyDescent="0.25">
      <c r="A139" s="19" t="s">
        <v>23</v>
      </c>
      <c r="B139" s="9"/>
      <c r="C139" s="9"/>
      <c r="D139" s="41" t="s">
        <v>86</v>
      </c>
    </row>
    <row r="140" spans="1:4" ht="15.75" x14ac:dyDescent="0.25">
      <c r="A140" s="31" t="s">
        <v>0</v>
      </c>
      <c r="B140" s="8" t="s">
        <v>19</v>
      </c>
      <c r="C140" s="8"/>
      <c r="D140" s="41"/>
    </row>
    <row r="141" spans="1:4" ht="15.75" x14ac:dyDescent="0.25">
      <c r="A141" s="16" t="s">
        <v>3</v>
      </c>
      <c r="B141" s="8">
        <v>2960</v>
      </c>
      <c r="C141" s="8">
        <v>2960</v>
      </c>
      <c r="D141" s="42"/>
    </row>
    <row r="142" spans="1:4" ht="75" x14ac:dyDescent="0.25">
      <c r="A142" s="19" t="s">
        <v>22</v>
      </c>
      <c r="B142" s="9"/>
      <c r="C142" s="9"/>
      <c r="D142" s="41" t="s">
        <v>36</v>
      </c>
    </row>
    <row r="143" spans="1:4" ht="15.75" x14ac:dyDescent="0.25">
      <c r="A143" s="31" t="s">
        <v>0</v>
      </c>
      <c r="B143" s="8"/>
      <c r="C143" s="8"/>
      <c r="D143" s="41"/>
    </row>
    <row r="144" spans="1:4" ht="15.75" x14ac:dyDescent="0.25">
      <c r="A144" s="16" t="s">
        <v>3</v>
      </c>
      <c r="B144" s="8">
        <v>800</v>
      </c>
      <c r="C144" s="8">
        <v>0</v>
      </c>
      <c r="D144" s="42"/>
    </row>
    <row r="145" spans="1:4" ht="60" x14ac:dyDescent="0.25">
      <c r="A145" s="19" t="s">
        <v>21</v>
      </c>
      <c r="B145" s="9"/>
      <c r="C145" s="9"/>
      <c r="D145" s="41" t="s">
        <v>86</v>
      </c>
    </row>
    <row r="146" spans="1:4" ht="15.75" x14ac:dyDescent="0.25">
      <c r="A146" s="31" t="s">
        <v>0</v>
      </c>
      <c r="B146" s="8" t="s">
        <v>19</v>
      </c>
      <c r="C146" s="8"/>
      <c r="D146" s="41"/>
    </row>
    <row r="147" spans="1:4" ht="15.75" x14ac:dyDescent="0.25">
      <c r="A147" s="16" t="s">
        <v>3</v>
      </c>
      <c r="B147" s="8">
        <v>1087.7</v>
      </c>
      <c r="C147" s="8">
        <v>1087.7</v>
      </c>
      <c r="D147" s="42"/>
    </row>
    <row r="148" spans="1:4" ht="165" x14ac:dyDescent="0.25">
      <c r="A148" s="19" t="s">
        <v>29</v>
      </c>
      <c r="B148" s="9"/>
      <c r="C148" s="9"/>
      <c r="D148" s="41" t="s">
        <v>30</v>
      </c>
    </row>
    <row r="149" spans="1:4" x14ac:dyDescent="0.25">
      <c r="A149" s="31" t="s">
        <v>0</v>
      </c>
      <c r="B149" s="10"/>
      <c r="C149" s="10"/>
      <c r="D149" s="41"/>
    </row>
    <row r="150" spans="1:4" ht="15.75" x14ac:dyDescent="0.25">
      <c r="A150" s="16" t="s">
        <v>3</v>
      </c>
      <c r="B150" s="8">
        <v>28326.3</v>
      </c>
      <c r="C150" s="8">
        <v>28326.3</v>
      </c>
      <c r="D150" s="41"/>
    </row>
    <row r="151" spans="1:4" ht="15.75" x14ac:dyDescent="0.25">
      <c r="A151" s="16"/>
      <c r="B151" s="8"/>
      <c r="C151" s="8"/>
      <c r="D151" s="41"/>
    </row>
    <row r="152" spans="1:4" ht="60" x14ac:dyDescent="0.25">
      <c r="A152" s="19" t="s">
        <v>63</v>
      </c>
      <c r="B152" s="15"/>
      <c r="C152" s="4"/>
      <c r="D152" s="41" t="s">
        <v>62</v>
      </c>
    </row>
    <row r="153" spans="1:4" ht="15.75" x14ac:dyDescent="0.25">
      <c r="A153" s="18" t="s">
        <v>0</v>
      </c>
      <c r="B153" s="15"/>
      <c r="C153" s="4"/>
      <c r="D153" s="41"/>
    </row>
    <row r="154" spans="1:4" ht="15.75" x14ac:dyDescent="0.25">
      <c r="A154" s="6" t="s">
        <v>3</v>
      </c>
      <c r="B154" s="15">
        <v>5061</v>
      </c>
      <c r="C154" s="4">
        <v>169.17</v>
      </c>
      <c r="D154" s="41"/>
    </row>
    <row r="155" spans="1:4" ht="60" x14ac:dyDescent="0.25">
      <c r="A155" s="19" t="s">
        <v>64</v>
      </c>
      <c r="B155" s="15"/>
      <c r="C155" s="14"/>
      <c r="D155" s="41" t="s">
        <v>93</v>
      </c>
    </row>
    <row r="156" spans="1:4" ht="15.75" x14ac:dyDescent="0.25">
      <c r="A156" s="18" t="s">
        <v>0</v>
      </c>
      <c r="B156" s="15"/>
      <c r="C156" s="4"/>
      <c r="D156" s="41"/>
    </row>
    <row r="157" spans="1:4" ht="15.75" x14ac:dyDescent="0.25">
      <c r="A157" s="6" t="s">
        <v>3</v>
      </c>
      <c r="B157" s="15">
        <v>700</v>
      </c>
      <c r="C157" s="14">
        <v>0</v>
      </c>
      <c r="D157" s="43"/>
    </row>
    <row r="158" spans="1:4" ht="15.75" x14ac:dyDescent="0.25">
      <c r="A158" s="5"/>
      <c r="B158" s="8"/>
      <c r="C158" s="27"/>
      <c r="D158" s="43"/>
    </row>
    <row r="159" spans="1:4" x14ac:dyDescent="0.25">
      <c r="A159" s="11" t="s">
        <v>100</v>
      </c>
    </row>
    <row r="160" spans="1:4" x14ac:dyDescent="0.25">
      <c r="A160" s="11" t="s">
        <v>101</v>
      </c>
    </row>
  </sheetData>
  <mergeCells count="8">
    <mergeCell ref="D58:D60"/>
    <mergeCell ref="D61:D63"/>
    <mergeCell ref="D64:D66"/>
    <mergeCell ref="A2:D2"/>
    <mergeCell ref="A1:D1"/>
    <mergeCell ref="A3:A4"/>
    <mergeCell ref="D3:D4"/>
    <mergeCell ref="B3:C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Селиверствова Нелли Геннадьевна</cp:lastModifiedBy>
  <cp:lastPrinted>2015-03-20T09:33:48Z</cp:lastPrinted>
  <dcterms:created xsi:type="dcterms:W3CDTF">2015-01-29T11:19:28Z</dcterms:created>
  <dcterms:modified xsi:type="dcterms:W3CDTF">2015-03-20T09:35:31Z</dcterms:modified>
</cp:coreProperties>
</file>